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<sst xmlns="http://schemas.openxmlformats.org/spreadsheetml/2006/main" count="124" uniqueCount="83">
  <si>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</si>
  <si>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</si>
  <si>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</si>
  <si>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</si>
  <si>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</si>
  <si>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</si>
  <si>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</si>
  <si>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</si>
  <si>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</si>
  <si>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</si>
  <si>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</si>
  <si>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</si>
  <si>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</si>
  <si>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</si>
  <si>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</si>
  <si>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</si>
  <si>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</si>
  <si>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</si>
  <si>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</si>
  <si>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</si>
  <si>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</si>
  <si>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</si>
  <si>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</si>
  <si>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</si>
  <si>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</si>
  <si>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</si>
  <si>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</si>
  <si>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</si>
  <si>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</si>
  <si>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</si>
  <si>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</si>
  <si>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</si>
  <si>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</si>
  <si>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</si>
  <si>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</si>
  <si>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</si>
  <si>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</si>
  <si>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</si>
  <si>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</si>
  <si>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</si>
  <si>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</si>
  <si>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</si>
  <si>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</si>
  <si>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</si>
  <si>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</si>
  <si>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</si>
  <si>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</si>
  <si>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</si>
  <si>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</si>
  <si>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</si>
  <si>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</si>
  <si>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</si>
  <si>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</si>
  <si>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</si>
  <si>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</si>
  <si>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</si>
  <si>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</si>
  <si>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</si>
  <si>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</si>
  <si>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</si>
  <si>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</si>
  <si>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</si>
  <si>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</si>
  <si>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</si>
  <si>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</si>
  <si>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</si>
  <si>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</si>
  <si>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</si>
  <si>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</si>
  <si>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</si>
  <si>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</si>
  <si>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</si>
  <si>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</si>
  <si>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</si>
  <si>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</si>
  <si>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план на січень-лютий 2019р.</t>
  </si>
  <si>
    <t>Розпис доходів ЗФ на 2019 рк</t>
  </si>
  <si>
    <t>Уточнений  розпис доходів</t>
  </si>
  <si>
    <t>станом на 27.02.2019</t>
  </si>
  <si>
    <r>
      <t xml:space="preserve">станом на 27.02.2019р.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</si>
  <si>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27.02.2019р.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</si>
  <si>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27.02.2019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</si>
  <si>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27.02.2019р.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</si>
</sst>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3.65"/>
      <color indexed="8"/>
      <name val="Times New Roman"/>
      <family val="1"/>
    </font>
    <font>
      <sz val="4.6"/>
      <color indexed="8"/>
      <name val="Times New Roman"/>
      <family val="1"/>
    </font>
    <font>
      <sz val="7.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2230638"/>
        <c:axId val="20075743"/>
      </c:lineChart>
      <c:catAx>
        <c:axId val="22306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75743"/>
        <c:crosses val="autoZero"/>
        <c:auto val="0"/>
        <c:lblOffset val="100"/>
        <c:tickLblSkip val="1"/>
        <c:noMultiLvlLbl val="0"/>
      </c:catAx>
      <c:valAx>
        <c:axId val="2007574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3063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6463960"/>
        <c:axId val="15522457"/>
      </c:lineChart>
      <c:catAx>
        <c:axId val="464639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22457"/>
        <c:crosses val="autoZero"/>
        <c:auto val="0"/>
        <c:lblOffset val="100"/>
        <c:tickLblSkip val="1"/>
        <c:noMultiLvlLbl val="0"/>
      </c:catAx>
      <c:valAx>
        <c:axId val="1552245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46396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6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27.02.2019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484386"/>
        <c:axId val="49359475"/>
      </c:bar3DChart>
      <c:catAx>
        <c:axId val="548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359475"/>
        <c:crosses val="autoZero"/>
        <c:auto val="1"/>
        <c:lblOffset val="100"/>
        <c:tickLblSkip val="1"/>
        <c:noMultiLvlLbl val="0"/>
      </c:catAx>
      <c:valAx>
        <c:axId val="49359475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4386"/>
        <c:crossesAt val="1"/>
        <c:crossBetween val="between"/>
        <c:dispUnits/>
        <c:majorUnit val="2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225"/>
          <c:y val="0.409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1582092"/>
        <c:axId val="38694509"/>
      </c:bar3DChart>
      <c:catAx>
        <c:axId val="4158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694509"/>
        <c:crosses val="autoZero"/>
        <c:auto val="1"/>
        <c:lblOffset val="100"/>
        <c:tickLblSkip val="1"/>
        <c:noMultiLvlLbl val="0"/>
      </c:catAx>
      <c:valAx>
        <c:axId val="38694509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82092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26.02.2019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299 706,6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273 734,0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- 25 972,5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лютий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157 987,9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- 25 972,6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  <sheetName val="180000"/>
    </sheetNames>
    <sheetDataSet>
      <sheetData sheetId="23">
        <row r="6">
          <cell r="G6">
            <v>14680</v>
          </cell>
          <cell r="K6">
            <v>26818059.849999998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10266.316289999999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45570.446659999994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H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79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7334.187777777778</v>
      </c>
      <c r="R4" s="94">
        <v>0</v>
      </c>
      <c r="S4" s="95">
        <v>0</v>
      </c>
      <c r="T4" s="96">
        <v>1152.94</v>
      </c>
      <c r="U4" s="123">
        <v>0</v>
      </c>
      <c r="V4" s="124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7334.2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7334.2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7334.2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7334.2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7334.2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7334.2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7334.2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7334.2</v>
      </c>
      <c r="R12" s="69">
        <v>37.1</v>
      </c>
      <c r="S12" s="65">
        <v>0</v>
      </c>
      <c r="T12" s="70">
        <v>0</v>
      </c>
      <c r="U12" s="125">
        <v>0</v>
      </c>
      <c r="V12" s="126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7334.2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7334.2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7334.2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7334.2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7334.2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7334.2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7334.2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7334.2</v>
      </c>
      <c r="R20" s="69">
        <v>0</v>
      </c>
      <c r="S20" s="65">
        <v>0</v>
      </c>
      <c r="T20" s="70">
        <v>85.9</v>
      </c>
      <c r="U20" s="125">
        <v>0</v>
      </c>
      <c r="V20" s="126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7334.2</v>
      </c>
      <c r="R21" s="102">
        <v>14.6</v>
      </c>
      <c r="S21" s="103">
        <v>0</v>
      </c>
      <c r="T21" s="104">
        <v>0</v>
      </c>
      <c r="U21" s="125">
        <v>0</v>
      </c>
      <c r="V21" s="126"/>
      <c r="W21" s="68">
        <f t="shared" si="3"/>
        <v>14.6</v>
      </c>
    </row>
    <row r="22" spans="1:23" ht="12.75">
      <c r="A22" s="10">
        <v>43523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17500</v>
      </c>
      <c r="P22" s="3">
        <f t="shared" si="1"/>
        <v>0</v>
      </c>
      <c r="Q22" s="2">
        <v>7334.2</v>
      </c>
      <c r="R22" s="102"/>
      <c r="S22" s="103"/>
      <c r="T22" s="104"/>
      <c r="U22" s="125"/>
      <c r="V22" s="126"/>
      <c r="W22" s="68">
        <f t="shared" si="3"/>
        <v>0</v>
      </c>
    </row>
    <row r="23" spans="1:23" ht="13.5" thickBot="1">
      <c r="A23" s="10">
        <v>43524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15600</v>
      </c>
      <c r="P23" s="3">
        <f t="shared" si="1"/>
        <v>0</v>
      </c>
      <c r="Q23" s="2">
        <v>7334.2</v>
      </c>
      <c r="R23" s="98"/>
      <c r="S23" s="99"/>
      <c r="T23" s="100"/>
      <c r="U23" s="137"/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74061.29000000001</v>
      </c>
      <c r="C24" s="85">
        <f t="shared" si="4"/>
        <v>2760.85</v>
      </c>
      <c r="D24" s="107">
        <f t="shared" si="4"/>
        <v>2760.85</v>
      </c>
      <c r="E24" s="107">
        <f t="shared" si="4"/>
        <v>0</v>
      </c>
      <c r="F24" s="85">
        <f t="shared" si="4"/>
        <v>730.59</v>
      </c>
      <c r="G24" s="85">
        <f t="shared" si="4"/>
        <v>8759.26</v>
      </c>
      <c r="H24" s="85">
        <f t="shared" si="4"/>
        <v>41687.22</v>
      </c>
      <c r="I24" s="85">
        <f t="shared" si="4"/>
        <v>1238.3099999999997</v>
      </c>
      <c r="J24" s="85">
        <f t="shared" si="4"/>
        <v>447.79</v>
      </c>
      <c r="K24" s="85">
        <f t="shared" si="4"/>
        <v>624.3</v>
      </c>
      <c r="L24" s="85">
        <f t="shared" si="4"/>
        <v>669.9</v>
      </c>
      <c r="M24" s="84">
        <f t="shared" si="4"/>
        <v>1035.870000000003</v>
      </c>
      <c r="N24" s="84">
        <f t="shared" si="4"/>
        <v>132015.38</v>
      </c>
      <c r="O24" s="84">
        <f t="shared" si="4"/>
        <v>157520</v>
      </c>
      <c r="P24" s="86">
        <f>N24/O24</f>
        <v>0.8380864652107669</v>
      </c>
      <c r="Q24" s="2"/>
      <c r="R24" s="75">
        <f>SUM(R4:R23)</f>
        <v>51.7</v>
      </c>
      <c r="S24" s="75">
        <f>SUM(S4:S23)</f>
        <v>0</v>
      </c>
      <c r="T24" s="75">
        <f>SUM(T4:T23)</f>
        <v>1238.8400000000001</v>
      </c>
      <c r="U24" s="139">
        <f>SUM(U4:U23)</f>
        <v>1</v>
      </c>
      <c r="V24" s="140"/>
      <c r="W24" s="75">
        <f>R24+S24+U24+T24+V24</f>
        <v>1291.5400000000002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43523</v>
      </c>
      <c r="S29" s="143">
        <v>14.68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43523</v>
      </c>
      <c r="S39" s="131">
        <v>26818.059849999998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4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80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81</v>
      </c>
      <c r="P27" s="149"/>
    </row>
    <row r="28" spans="1:16" ht="30.75" customHeight="1">
      <c r="A28" s="162"/>
      <c r="B28" s="44" t="s">
        <v>75</v>
      </c>
      <c r="C28" s="22" t="s">
        <v>23</v>
      </c>
      <c r="D28" s="44" t="str">
        <f>B28</f>
        <v>план на січень-лютий 2019р.</v>
      </c>
      <c r="E28" s="22" t="str">
        <f>C28</f>
        <v>факт</v>
      </c>
      <c r="F28" s="43" t="str">
        <f>B28</f>
        <v>план на січень-лютий 2019р.</v>
      </c>
      <c r="G28" s="58" t="str">
        <f>C28</f>
        <v>факт</v>
      </c>
      <c r="H28" s="44" t="str">
        <f>B28</f>
        <v>план на січень-лютий 2019р.</v>
      </c>
      <c r="I28" s="22" t="str">
        <f>C28</f>
        <v>факт</v>
      </c>
      <c r="J28" s="43"/>
      <c r="K28" s="58"/>
      <c r="L28" s="41" t="str">
        <f>D28</f>
        <v>план на січень-лютий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лютий!S39</f>
        <v>26818.059849999998</v>
      </c>
      <c r="B29" s="45">
        <v>70</v>
      </c>
      <c r="C29" s="45">
        <v>89.29</v>
      </c>
      <c r="D29" s="45">
        <v>0</v>
      </c>
      <c r="E29" s="45">
        <v>0.03</v>
      </c>
      <c r="F29" s="45">
        <v>1960</v>
      </c>
      <c r="G29" s="45">
        <v>1701.73</v>
      </c>
      <c r="H29" s="45">
        <v>4</v>
      </c>
      <c r="I29" s="45">
        <v>2</v>
      </c>
      <c r="J29" s="45"/>
      <c r="K29" s="45"/>
      <c r="L29" s="59">
        <f>H29+F29+D29+J29+B29</f>
        <v>2034</v>
      </c>
      <c r="M29" s="46">
        <f>C29+E29+G29+I29</f>
        <v>1793.05</v>
      </c>
      <c r="N29" s="47">
        <f>M29-L29</f>
        <v>-240.95000000000005</v>
      </c>
      <c r="O29" s="152">
        <f>лютий!S29</f>
        <v>14.68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174574.09999999998</v>
      </c>
      <c r="C48" s="28">
        <v>155095.4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30140.300000000003</v>
      </c>
      <c r="C49" s="28">
        <v>22259.550000000003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70218.6</v>
      </c>
      <c r="C50" s="28">
        <v>73564.84999999999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7276.400000000001</v>
      </c>
      <c r="C51" s="28">
        <v>7245.959999999999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9627.6</v>
      </c>
      <c r="C52" s="28">
        <v>8288.44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1265.3</v>
      </c>
      <c r="C53" s="28">
        <v>1289.55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669.86</v>
      </c>
      <c r="C54" s="28">
        <v>669.86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5934.400000000011</v>
      </c>
      <c r="C55" s="12">
        <v>5320.4000000000215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299706.56</v>
      </c>
      <c r="C56" s="9">
        <v>273734.01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70</v>
      </c>
      <c r="C58" s="9">
        <f>C29</f>
        <v>89.29</v>
      </c>
    </row>
    <row r="59" spans="1:3" ht="25.5">
      <c r="A59" s="76" t="s">
        <v>53</v>
      </c>
      <c r="B59" s="9">
        <f>D29</f>
        <v>0</v>
      </c>
      <c r="C59" s="9">
        <f>E29</f>
        <v>0.03</v>
      </c>
    </row>
    <row r="60" spans="1:3" ht="12.75">
      <c r="A60" s="76" t="s">
        <v>54</v>
      </c>
      <c r="B60" s="9">
        <f>F29</f>
        <v>1960</v>
      </c>
      <c r="C60" s="9">
        <f>G29</f>
        <v>1701.73</v>
      </c>
    </row>
    <row r="61" spans="1:3" ht="25.5">
      <c r="A61" s="76" t="s">
        <v>55</v>
      </c>
      <c r="B61" s="9">
        <f>H29</f>
        <v>4</v>
      </c>
      <c r="C61" s="9">
        <f>I29</f>
        <v>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3" sqref="F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76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82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77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2019-02-20T10:31:48Z</cp:lastPrinted>
  <dcterms:created xsi:type="dcterms:W3CDTF">2006-11-30T08:16:02Z</dcterms:created>
  <dcterms:modified xsi:type="dcterms:W3CDTF">2019-02-27T14:07:12Z</dcterms:modified>
  <cp:category/>
  <cp:version/>
  <cp:contentType/>
  <cp:contentStatus/>
</cp:coreProperties>
</file>